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名额" sheetId="1" r:id="rId1"/>
  </sheets>
  <calcPr calcId="144525"/>
</workbook>
</file>

<file path=xl/sharedStrings.xml><?xml version="1.0" encoding="utf-8"?>
<sst xmlns="http://schemas.openxmlformats.org/spreadsheetml/2006/main" count="89" uniqueCount="44">
  <si>
    <r>
      <t>2022—2023学年南京中医药大学奖学金名额分配及实评表</t>
    </r>
    <r>
      <rPr>
        <b/>
        <sz val="18"/>
        <color rgb="FFFF0000"/>
        <rFont val="黑体"/>
        <family val="3"/>
        <charset val="134"/>
      </rPr>
      <t>（2020级-2022级）</t>
    </r>
  </si>
  <si>
    <t>奖项</t>
  </si>
  <si>
    <t>一等奖</t>
  </si>
  <si>
    <t>二等奖</t>
  </si>
  <si>
    <t>三等奖</t>
  </si>
  <si>
    <t>校优干</t>
  </si>
  <si>
    <t>单项奖</t>
  </si>
  <si>
    <t>学业进步奖</t>
  </si>
  <si>
    <t>校三好生评定数</t>
  </si>
  <si>
    <t>比例</t>
  </si>
  <si>
    <t>转专业进本院获奖人数</t>
  </si>
  <si>
    <t>团委评定的校优干数</t>
  </si>
  <si>
    <t>团委评定的院优干数</t>
  </si>
  <si>
    <t>学院</t>
  </si>
  <si>
    <t>参评人数</t>
  </si>
  <si>
    <t>2019级</t>
  </si>
  <si>
    <t>2020级</t>
  </si>
  <si>
    <t>2021级</t>
  </si>
  <si>
    <r>
      <t>20</t>
    </r>
    <r>
      <rPr>
        <b/>
        <sz val="11"/>
        <rFont val="宋体"/>
        <charset val="134"/>
      </rPr>
      <t>22</t>
    </r>
    <r>
      <rPr>
        <b/>
        <sz val="11"/>
        <rFont val="宋体"/>
        <charset val="134"/>
      </rPr>
      <t>级</t>
    </r>
  </si>
  <si>
    <t>总人数</t>
  </si>
  <si>
    <t>应评</t>
  </si>
  <si>
    <r>
      <t xml:space="preserve">实评  </t>
    </r>
    <r>
      <rPr>
        <b/>
        <sz val="8"/>
        <rFont val="宋体"/>
        <charset val="134"/>
      </rPr>
      <t>(不含转专业)</t>
    </r>
  </si>
  <si>
    <t>智信</t>
  </si>
  <si>
    <t>注：1、转专业、团委评定的均不占用相关学院名额。2、转专业同学评奖由转出学院负责评选，不占用转出、转入学院名额，同时由转出学院提供书面材料至转入学院，转入学院在接到转出学院的书面材料后，将该部分同学的信息录新学工系统。</t>
  </si>
  <si>
    <r>
      <t xml:space="preserve">填表人签字：  </t>
    </r>
    <r>
      <rPr>
        <b/>
        <sz val="12"/>
        <rFont val="宋体"/>
        <charset val="134"/>
      </rPr>
      <t xml:space="preserve">           </t>
    </r>
    <r>
      <rPr>
        <b/>
        <sz val="12"/>
        <rFont val="宋体"/>
        <charset val="134"/>
      </rPr>
      <t xml:space="preserve">                        学院（签字盖章）：</t>
    </r>
  </si>
  <si>
    <t>学业进步奖
（实评）</t>
  </si>
  <si>
    <t>班级</t>
  </si>
  <si>
    <t>人数</t>
  </si>
  <si>
    <r>
      <t xml:space="preserve">实评  </t>
    </r>
    <r>
      <rPr>
        <b/>
        <sz val="8"/>
        <rFont val="宋体"/>
        <charset val="134"/>
      </rPr>
      <t>(不含转专业人数)</t>
    </r>
  </si>
  <si>
    <t>计算机20</t>
  </si>
  <si>
    <t>？</t>
  </si>
  <si>
    <t>软件20</t>
  </si>
  <si>
    <t>医信20</t>
  </si>
  <si>
    <t>智能20</t>
  </si>
  <si>
    <t>计算机类211、212</t>
  </si>
  <si>
    <t>医信21</t>
  </si>
  <si>
    <t>智能21</t>
  </si>
  <si>
    <t>医信22</t>
  </si>
  <si>
    <t>计算机类221、222</t>
  </si>
  <si>
    <t>分团委、学生会</t>
  </si>
  <si>
    <t>总数</t>
  </si>
  <si>
    <t>8（10选8）</t>
  </si>
  <si>
    <t>班级按条件评选，无人数限制</t>
  </si>
  <si>
    <t>三好生学院统一评选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</si>
</sst>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5">
    <font>
      <sz val="12"/>
      <name val="宋体"/>
      <charset val="134"/>
    </font>
    <font>
      <sz val="12"/>
      <color indexed="10"/>
      <name val="宋体"/>
      <charset val="134"/>
    </font>
    <font>
      <b/>
      <sz val="18"/>
      <name val="黑体"/>
      <family val="3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2"/>
      <name val="黑体"/>
      <family val="3"/>
      <charset val="134"/>
    </font>
    <font>
      <b/>
      <sz val="8"/>
      <name val="宋体"/>
      <charset val="134"/>
    </font>
    <font>
      <sz val="11"/>
      <color theme="1"/>
      <name val="宋体"/>
      <charset val="134"/>
      <scheme val="minor"/>
    </font>
    <font>
      <b/>
      <sz val="8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1"/>
      <color rgb="FFFF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rgb="FFFF0000"/>
      <name val="黑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1" borderId="2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2" borderId="32" applyNumberFormat="0" applyAlignment="0" applyProtection="0">
      <alignment vertical="center"/>
    </xf>
    <xf numFmtId="0" fontId="25" fillId="13" borderId="33" applyNumberFormat="0" applyAlignment="0" applyProtection="0">
      <alignment vertical="center"/>
    </xf>
    <xf numFmtId="0" fontId="26" fillId="13" borderId="32" applyNumberFormat="0" applyAlignment="0" applyProtection="0">
      <alignment vertical="center"/>
    </xf>
    <xf numFmtId="0" fontId="27" fillId="14" borderId="34" applyNumberFormat="0" applyAlignment="0" applyProtection="0">
      <alignment vertical="center"/>
    </xf>
    <xf numFmtId="0" fontId="28" fillId="0" borderId="35" applyNumberFormat="0" applyFill="0" applyAlignment="0" applyProtection="0">
      <alignment vertical="center"/>
    </xf>
    <xf numFmtId="0" fontId="29" fillId="0" borderId="36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</cellStyleXfs>
  <cellXfs count="20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 wrapText="1"/>
    </xf>
    <xf numFmtId="177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 wrapText="1"/>
    </xf>
    <xf numFmtId="177" fontId="4" fillId="0" borderId="6" xfId="0" applyNumberFormat="1" applyFont="1" applyBorder="1" applyAlignment="1">
      <alignment horizontal="center" vertical="center" wrapText="1"/>
    </xf>
    <xf numFmtId="177" fontId="4" fillId="0" borderId="7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177" fontId="5" fillId="0" borderId="9" xfId="0" applyNumberFormat="1" applyFont="1" applyBorder="1" applyAlignment="1">
      <alignment horizontal="center" vertical="center" wrapText="1"/>
    </xf>
    <xf numFmtId="177" fontId="5" fillId="2" borderId="9" xfId="0" applyNumberFormat="1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177" fontId="5" fillId="0" borderId="9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176" fontId="6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13" xfId="0" applyNumberFormat="1" applyFont="1" applyBorder="1" applyAlignment="1">
      <alignment horizontal="center" vertical="center" wrapText="1"/>
    </xf>
    <xf numFmtId="9" fontId="7" fillId="3" borderId="14" xfId="0" applyNumberFormat="1" applyFont="1" applyFill="1" applyBorder="1" applyAlignment="1">
      <alignment horizontal="center" vertical="center" wrapText="1"/>
    </xf>
    <xf numFmtId="9" fontId="7" fillId="3" borderId="15" xfId="0" applyNumberFormat="1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9" fontId="7" fillId="0" borderId="14" xfId="0" applyNumberFormat="1" applyFont="1" applyBorder="1" applyAlignment="1">
      <alignment horizontal="center" vertical="center" wrapText="1"/>
    </xf>
    <xf numFmtId="177" fontId="5" fillId="0" borderId="6" xfId="0" applyNumberFormat="1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9" fontId="7" fillId="3" borderId="17" xfId="0" applyNumberFormat="1" applyFont="1" applyFill="1" applyBorder="1" applyAlignment="1">
      <alignment horizontal="center" vertical="center" wrapText="1"/>
    </xf>
    <xf numFmtId="9" fontId="7" fillId="3" borderId="18" xfId="0" applyNumberFormat="1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9" fontId="7" fillId="0" borderId="17" xfId="0" applyNumberFormat="1" applyFont="1" applyBorder="1" applyAlignment="1">
      <alignment horizontal="center" vertical="center" wrapText="1"/>
    </xf>
    <xf numFmtId="177" fontId="5" fillId="0" borderId="7" xfId="0" applyNumberFormat="1" applyFont="1" applyBorder="1" applyAlignment="1">
      <alignment horizontal="center" vertical="center" wrapText="1"/>
    </xf>
    <xf numFmtId="176" fontId="5" fillId="0" borderId="21" xfId="0" applyNumberFormat="1" applyFont="1" applyBorder="1" applyAlignment="1">
      <alignment horizontal="center" vertical="center" wrapText="1"/>
    </xf>
    <xf numFmtId="177" fontId="5" fillId="3" borderId="9" xfId="0" applyNumberFormat="1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177" fontId="7" fillId="0" borderId="9" xfId="0" applyNumberFormat="1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177" fontId="7" fillId="0" borderId="9" xfId="0" applyNumberFormat="1" applyFont="1" applyFill="1" applyBorder="1" applyAlignment="1">
      <alignment horizontal="center" vertical="center" wrapText="1"/>
    </xf>
    <xf numFmtId="177" fontId="7" fillId="0" borderId="9" xfId="0" applyNumberFormat="1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7" fontId="7" fillId="0" borderId="9" xfId="0" applyNumberFormat="1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176" fontId="7" fillId="3" borderId="9" xfId="0" applyNumberFormat="1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9" fontId="3" fillId="4" borderId="14" xfId="0" applyNumberFormat="1" applyFont="1" applyFill="1" applyBorder="1" applyAlignment="1">
      <alignment horizontal="center" vertical="center" wrapText="1"/>
    </xf>
    <xf numFmtId="9" fontId="3" fillId="4" borderId="15" xfId="0" applyNumberFormat="1" applyFont="1" applyFill="1" applyBorder="1" applyAlignment="1">
      <alignment horizontal="center" vertical="center" wrapText="1"/>
    </xf>
    <xf numFmtId="9" fontId="3" fillId="4" borderId="15" xfId="0" applyNumberFormat="1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9" fontId="3" fillId="0" borderId="14" xfId="0" applyNumberFormat="1" applyFont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9" fontId="3" fillId="4" borderId="17" xfId="0" applyNumberFormat="1" applyFont="1" applyFill="1" applyBorder="1" applyAlignment="1">
      <alignment horizontal="center" vertical="center" wrapText="1"/>
    </xf>
    <xf numFmtId="9" fontId="3" fillId="4" borderId="18" xfId="0" applyNumberFormat="1" applyFont="1" applyFill="1" applyBorder="1" applyAlignment="1">
      <alignment horizontal="center" vertical="center" wrapText="1"/>
    </xf>
    <xf numFmtId="9" fontId="3" fillId="4" borderId="21" xfId="0" applyNumberFormat="1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9" fontId="3" fillId="0" borderId="17" xfId="0" applyNumberFormat="1" applyFont="1" applyBorder="1" applyAlignment="1">
      <alignment horizontal="center" vertical="center" wrapText="1"/>
    </xf>
    <xf numFmtId="9" fontId="3" fillId="0" borderId="18" xfId="0" applyNumberFormat="1" applyFont="1" applyBorder="1" applyAlignment="1">
      <alignment horizontal="center" vertical="center" wrapText="1"/>
    </xf>
    <xf numFmtId="9" fontId="3" fillId="0" borderId="21" xfId="0" applyNumberFormat="1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77" fontId="4" fillId="4" borderId="9" xfId="0" applyNumberFormat="1" applyFont="1" applyFill="1" applyBorder="1" applyAlignment="1">
      <alignment horizontal="center" vertical="center" wrapText="1"/>
    </xf>
    <xf numFmtId="177" fontId="3" fillId="4" borderId="9" xfId="0" applyNumberFormat="1" applyFont="1" applyFill="1" applyBorder="1" applyAlignment="1">
      <alignment horizontal="center" vertical="center" wrapText="1"/>
    </xf>
    <xf numFmtId="177" fontId="3" fillId="4" borderId="22" xfId="0" applyNumberFormat="1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177" fontId="4" fillId="0" borderId="9" xfId="0" applyNumberFormat="1" applyFont="1" applyBorder="1" applyAlignment="1">
      <alignment horizontal="center" vertical="center" wrapText="1"/>
    </xf>
    <xf numFmtId="177" fontId="3" fillId="0" borderId="9" xfId="0" applyNumberFormat="1" applyFont="1" applyBorder="1" applyAlignment="1">
      <alignment horizontal="center" vertical="center" wrapText="1"/>
    </xf>
    <xf numFmtId="177" fontId="3" fillId="0" borderId="22" xfId="0" applyNumberFormat="1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177" fontId="5" fillId="4" borderId="9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9" fontId="7" fillId="0" borderId="15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9" fontId="7" fillId="5" borderId="14" xfId="0" applyNumberFormat="1" applyFont="1" applyFill="1" applyBorder="1" applyAlignment="1">
      <alignment horizontal="center" vertical="center" wrapText="1"/>
    </xf>
    <xf numFmtId="9" fontId="7" fillId="5" borderId="15" xfId="0" applyNumberFormat="1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9" fontId="7" fillId="0" borderId="18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9" fontId="7" fillId="5" borderId="17" xfId="0" applyNumberFormat="1" applyFont="1" applyFill="1" applyBorder="1" applyAlignment="1">
      <alignment horizontal="center" vertical="center" wrapText="1"/>
    </xf>
    <xf numFmtId="9" fontId="7" fillId="5" borderId="18" xfId="0" applyNumberFormat="1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177" fontId="5" fillId="5" borderId="9" xfId="0" applyNumberFormat="1" applyFont="1" applyFill="1" applyBorder="1" applyAlignment="1">
      <alignment horizontal="center" vertical="center" wrapText="1"/>
    </xf>
    <xf numFmtId="177" fontId="7" fillId="5" borderId="9" xfId="0" applyNumberFormat="1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177" fontId="7" fillId="5" borderId="9" xfId="0" applyNumberFormat="1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9" fontId="3" fillId="6" borderId="14" xfId="0" applyNumberFormat="1" applyFont="1" applyFill="1" applyBorder="1" applyAlignment="1">
      <alignment horizontal="center" vertical="center" wrapText="1"/>
    </xf>
    <xf numFmtId="9" fontId="3" fillId="6" borderId="15" xfId="0" applyNumberFormat="1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9" fontId="3" fillId="6" borderId="17" xfId="0" applyNumberFormat="1" applyFont="1" applyFill="1" applyBorder="1" applyAlignment="1">
      <alignment horizontal="center" vertical="center" wrapText="1"/>
    </xf>
    <xf numFmtId="9" fontId="3" fillId="6" borderId="18" xfId="0" applyNumberFormat="1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177" fontId="4" fillId="6" borderId="9" xfId="0" applyNumberFormat="1" applyFont="1" applyFill="1" applyBorder="1" applyAlignment="1">
      <alignment horizontal="center" vertical="center" wrapText="1"/>
    </xf>
    <xf numFmtId="177" fontId="3" fillId="6" borderId="9" xfId="0" applyNumberFormat="1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177" fontId="5" fillId="6" borderId="9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9" fontId="7" fillId="7" borderId="14" xfId="0" applyNumberFormat="1" applyFont="1" applyFill="1" applyBorder="1" applyAlignment="1">
      <alignment horizontal="center" vertical="center" wrapText="1"/>
    </xf>
    <xf numFmtId="9" fontId="7" fillId="7" borderId="15" xfId="0" applyNumberFormat="1" applyFont="1" applyFill="1" applyBorder="1" applyAlignment="1">
      <alignment horizontal="center" vertical="center" wrapText="1"/>
    </xf>
    <xf numFmtId="0" fontId="9" fillId="7" borderId="16" xfId="0" applyFont="1" applyFill="1" applyBorder="1" applyAlignment="1">
      <alignment horizontal="center" vertical="center" wrapText="1"/>
    </xf>
    <xf numFmtId="0" fontId="13" fillId="7" borderId="16" xfId="0" applyFont="1" applyFill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9" fontId="7" fillId="7" borderId="17" xfId="0" applyNumberFormat="1" applyFont="1" applyFill="1" applyBorder="1" applyAlignment="1">
      <alignment horizontal="center" vertical="center" wrapText="1"/>
    </xf>
    <xf numFmtId="9" fontId="7" fillId="7" borderId="18" xfId="0" applyNumberFormat="1" applyFont="1" applyFill="1" applyBorder="1" applyAlignment="1">
      <alignment horizontal="center" vertical="center" wrapText="1"/>
    </xf>
    <xf numFmtId="0" fontId="9" fillId="7" borderId="19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77" fontId="5" fillId="7" borderId="9" xfId="0" applyNumberFormat="1" applyFont="1" applyFill="1" applyBorder="1" applyAlignment="1">
      <alignment horizontal="center" vertical="center" wrapText="1"/>
    </xf>
    <xf numFmtId="177" fontId="7" fillId="7" borderId="9" xfId="0" applyNumberFormat="1" applyFont="1" applyFill="1" applyBorder="1" applyAlignment="1">
      <alignment horizontal="center" vertical="center" wrapText="1"/>
    </xf>
    <xf numFmtId="0" fontId="9" fillId="7" borderId="22" xfId="0" applyFont="1" applyFill="1" applyBorder="1" applyAlignment="1">
      <alignment horizontal="center" vertical="center" wrapText="1"/>
    </xf>
    <xf numFmtId="0" fontId="13" fillId="7" borderId="22" xfId="0" applyFont="1" applyFill="1" applyBorder="1" applyAlignment="1">
      <alignment horizontal="center" vertical="center" wrapText="1"/>
    </xf>
    <xf numFmtId="177" fontId="7" fillId="7" borderId="9" xfId="0" applyNumberFormat="1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9" fontId="3" fillId="8" borderId="14" xfId="0" applyNumberFormat="1" applyFont="1" applyFill="1" applyBorder="1" applyAlignment="1">
      <alignment horizontal="center" vertical="center" wrapText="1"/>
    </xf>
    <xf numFmtId="9" fontId="3" fillId="8" borderId="15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9" borderId="25" xfId="0" applyFont="1" applyFill="1" applyBorder="1" applyAlignment="1">
      <alignment horizontal="center" vertical="center" wrapText="1"/>
    </xf>
    <xf numFmtId="9" fontId="3" fillId="8" borderId="17" xfId="0" applyNumberFormat="1" applyFont="1" applyFill="1" applyBorder="1" applyAlignment="1">
      <alignment horizontal="center" vertical="center" wrapText="1"/>
    </xf>
    <xf numFmtId="9" fontId="3" fillId="8" borderId="18" xfId="0" applyNumberFormat="1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 wrapText="1"/>
    </xf>
    <xf numFmtId="177" fontId="4" fillId="8" borderId="9" xfId="0" applyNumberFormat="1" applyFont="1" applyFill="1" applyBorder="1" applyAlignment="1">
      <alignment horizontal="center" vertical="center" wrapText="1"/>
    </xf>
    <xf numFmtId="177" fontId="3" fillId="8" borderId="9" xfId="0" applyNumberFormat="1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 wrapText="1"/>
    </xf>
    <xf numFmtId="0" fontId="12" fillId="8" borderId="22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177" fontId="5" fillId="8" borderId="9" xfId="0" applyNumberFormat="1" applyFont="1" applyFill="1" applyBorder="1" applyAlignment="1">
      <alignment horizontal="center" vertical="center" wrapText="1"/>
    </xf>
    <xf numFmtId="177" fontId="14" fillId="8" borderId="9" xfId="0" applyNumberFormat="1" applyFont="1" applyFill="1" applyBorder="1" applyAlignment="1">
      <alignment horizontal="center" vertical="center" wrapText="1"/>
    </xf>
    <xf numFmtId="177" fontId="5" fillId="8" borderId="26" xfId="0" applyNumberFormat="1" applyFont="1" applyFill="1" applyBorder="1" applyAlignment="1">
      <alignment horizontal="center" vertical="center" wrapText="1"/>
    </xf>
    <xf numFmtId="177" fontId="14" fillId="0" borderId="9" xfId="0" applyNumberFormat="1" applyFont="1" applyFill="1" applyBorder="1" applyAlignment="1">
      <alignment horizontal="center" vertical="center" wrapText="1"/>
    </xf>
    <xf numFmtId="177" fontId="14" fillId="9" borderId="27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8" fillId="10" borderId="23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0" fillId="10" borderId="20" xfId="0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0" fillId="10" borderId="20" xfId="0" applyFill="1" applyBorder="1" applyAlignment="1">
      <alignment horizontal="center" vertical="center" wrapText="1"/>
    </xf>
    <xf numFmtId="0" fontId="0" fillId="10" borderId="17" xfId="0" applyFill="1" applyBorder="1" applyAlignment="1">
      <alignment horizontal="center" vertical="center" wrapText="1"/>
    </xf>
    <xf numFmtId="177" fontId="7" fillId="1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2F2F2"/>
      <color rgb="00DAEEF3"/>
      <color rgb="00FFFFFF"/>
      <color rgb="00CCC0DA"/>
      <color rgb="00FCD5B4"/>
      <color rgb="00FF0000"/>
      <color rgb="00D8E4BC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7"/>
  <sheetViews>
    <sheetView tabSelected="1" zoomScale="115" zoomScaleNormal="115" zoomScaleSheetLayoutView="60" topLeftCell="A9" workbookViewId="0">
      <selection activeCell="M25" sqref="M25"/>
    </sheetView>
  </sheetViews>
  <sheetFormatPr defaultColWidth="9" defaultRowHeight="14.25"/>
  <cols>
    <col min="1" max="1" width="5.75" style="2"/>
    <col min="2" max="2" width="9.775" style="2" customWidth="1"/>
    <col min="3" max="3" width="7.05833333333333" style="3" hidden="1" customWidth="1"/>
    <col min="4" max="6" width="8.375" style="2"/>
    <col min="7" max="7" width="8.375" style="2" hidden="1" customWidth="1"/>
    <col min="8" max="8" width="8.25" style="2"/>
    <col min="9" max="9" width="6.625" style="4" customWidth="1"/>
    <col min="10" max="10" width="8" style="5" customWidth="1"/>
    <col min="11" max="11" width="8" style="5" hidden="1" customWidth="1"/>
    <col min="12" max="12" width="8.125" style="5" customWidth="1"/>
    <col min="13" max="13" width="7.125" style="5" customWidth="1"/>
    <col min="14" max="14" width="8.5" style="5" customWidth="1"/>
    <col min="15" max="15" width="8.5" style="5" hidden="1" customWidth="1"/>
    <col min="16" max="16" width="4.625" style="2" customWidth="1"/>
    <col min="17" max="17" width="7.625" style="5" customWidth="1"/>
    <col min="18" max="18" width="9.375" style="5" customWidth="1"/>
    <col min="19" max="19" width="4.625" style="2" customWidth="1"/>
    <col min="20" max="20" width="7.93333333333333" style="2" hidden="1" customWidth="1"/>
    <col min="21" max="21" width="6.25" style="5"/>
    <col min="22" max="22" width="7.5" style="5" customWidth="1"/>
    <col min="23" max="23" width="4.625" style="5" customWidth="1"/>
    <col min="24" max="24" width="6.125" style="6" customWidth="1"/>
    <col min="25" max="25" width="13.2583333333333" style="5" customWidth="1"/>
    <col min="26" max="26" width="8" style="5" customWidth="1"/>
    <col min="27" max="27" width="4.625" style="5" customWidth="1"/>
    <col min="28" max="28" width="6.125" style="5" customWidth="1"/>
    <col min="29" max="29" width="6" style="7" customWidth="1"/>
    <col min="30" max="30" width="7.375" style="2" customWidth="1"/>
    <col min="31" max="16384" width="9" style="2"/>
  </cols>
  <sheetData>
    <row r="1" ht="54.75" customHeight="1" spans="1:30">
      <c r="A1" s="8" t="s">
        <v>0</v>
      </c>
      <c r="B1" s="8"/>
      <c r="C1" s="9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ht="30" customHeight="1" spans="1:30">
      <c r="A2" s="10" t="s">
        <v>1</v>
      </c>
      <c r="B2" s="11"/>
      <c r="C2" s="12"/>
      <c r="D2" s="11"/>
      <c r="E2" s="11"/>
      <c r="F2" s="11"/>
      <c r="G2" s="11"/>
      <c r="H2" s="11"/>
      <c r="I2" s="66" t="s">
        <v>2</v>
      </c>
      <c r="J2" s="67"/>
      <c r="K2" s="68"/>
      <c r="L2" s="69"/>
      <c r="M2" s="70" t="s">
        <v>3</v>
      </c>
      <c r="N2" s="70"/>
      <c r="O2" s="70"/>
      <c r="P2" s="70"/>
      <c r="Q2" s="122" t="s">
        <v>4</v>
      </c>
      <c r="R2" s="122"/>
      <c r="S2" s="122"/>
      <c r="T2" s="123"/>
      <c r="U2" s="124" t="s">
        <v>5</v>
      </c>
      <c r="V2" s="11"/>
      <c r="W2" s="11"/>
      <c r="X2" s="125"/>
      <c r="Y2" s="167" t="s">
        <v>6</v>
      </c>
      <c r="Z2" s="168"/>
      <c r="AA2" s="168"/>
      <c r="AB2" s="169"/>
      <c r="AC2" s="170" t="s">
        <v>7</v>
      </c>
      <c r="AD2" s="171" t="s">
        <v>8</v>
      </c>
    </row>
    <row r="3" ht="30" customHeight="1" spans="1:30">
      <c r="A3" s="13" t="s">
        <v>9</v>
      </c>
      <c r="B3" s="14"/>
      <c r="C3" s="15"/>
      <c r="D3" s="14"/>
      <c r="E3" s="14"/>
      <c r="F3" s="14"/>
      <c r="G3" s="14"/>
      <c r="H3" s="14"/>
      <c r="I3" s="71">
        <v>0.03</v>
      </c>
      <c r="J3" s="72"/>
      <c r="K3" s="73"/>
      <c r="L3" s="74" t="s">
        <v>10</v>
      </c>
      <c r="M3" s="75">
        <v>0.05</v>
      </c>
      <c r="N3" s="76"/>
      <c r="O3" s="77"/>
      <c r="P3" s="78" t="s">
        <v>10</v>
      </c>
      <c r="Q3" s="126">
        <v>0.25</v>
      </c>
      <c r="R3" s="127"/>
      <c r="S3" s="128" t="s">
        <v>10</v>
      </c>
      <c r="T3" s="129"/>
      <c r="U3" s="75">
        <v>0.02</v>
      </c>
      <c r="V3" s="76"/>
      <c r="W3" s="78" t="s">
        <v>10</v>
      </c>
      <c r="X3" s="130" t="s">
        <v>11</v>
      </c>
      <c r="Y3" s="172">
        <v>0.08</v>
      </c>
      <c r="Z3" s="173"/>
      <c r="AA3" s="174" t="s">
        <v>10</v>
      </c>
      <c r="AB3" s="175" t="s">
        <v>12</v>
      </c>
      <c r="AC3" s="176"/>
      <c r="AD3" s="177"/>
    </row>
    <row r="4" ht="30" customHeight="1" spans="1:30">
      <c r="A4" s="16" t="s">
        <v>13</v>
      </c>
      <c r="B4" s="14" t="s">
        <v>14</v>
      </c>
      <c r="C4" s="15"/>
      <c r="D4" s="14"/>
      <c r="E4" s="14"/>
      <c r="F4" s="14"/>
      <c r="G4" s="14"/>
      <c r="H4" s="14"/>
      <c r="I4" s="79"/>
      <c r="J4" s="80"/>
      <c r="K4" s="81"/>
      <c r="L4" s="82"/>
      <c r="M4" s="83"/>
      <c r="N4" s="84"/>
      <c r="O4" s="85"/>
      <c r="P4" s="86"/>
      <c r="Q4" s="131"/>
      <c r="R4" s="132"/>
      <c r="S4" s="133"/>
      <c r="T4" s="134"/>
      <c r="U4" s="83"/>
      <c r="V4" s="84"/>
      <c r="W4" s="86"/>
      <c r="X4" s="135"/>
      <c r="Y4" s="178"/>
      <c r="Z4" s="179"/>
      <c r="AA4" s="180"/>
      <c r="AB4" s="181"/>
      <c r="AC4" s="176"/>
      <c r="AD4" s="177"/>
    </row>
    <row r="5" ht="30" customHeight="1" spans="1:30">
      <c r="A5" s="17"/>
      <c r="B5" s="18" t="s">
        <v>15</v>
      </c>
      <c r="C5" s="19"/>
      <c r="D5" s="18" t="s">
        <v>16</v>
      </c>
      <c r="E5" s="18" t="s">
        <v>17</v>
      </c>
      <c r="F5" s="18" t="s">
        <v>18</v>
      </c>
      <c r="G5" s="18"/>
      <c r="H5" s="18" t="s">
        <v>19</v>
      </c>
      <c r="I5" s="87" t="s">
        <v>20</v>
      </c>
      <c r="J5" s="88" t="s">
        <v>21</v>
      </c>
      <c r="K5" s="89"/>
      <c r="L5" s="90"/>
      <c r="M5" s="91" t="s">
        <v>20</v>
      </c>
      <c r="N5" s="92" t="s">
        <v>21</v>
      </c>
      <c r="O5" s="93"/>
      <c r="P5" s="94"/>
      <c r="Q5" s="136" t="s">
        <v>20</v>
      </c>
      <c r="R5" s="137" t="s">
        <v>21</v>
      </c>
      <c r="S5" s="138"/>
      <c r="T5" s="139"/>
      <c r="U5" s="91" t="s">
        <v>20</v>
      </c>
      <c r="V5" s="92" t="s">
        <v>21</v>
      </c>
      <c r="W5" s="94"/>
      <c r="X5" s="140"/>
      <c r="Y5" s="182" t="s">
        <v>20</v>
      </c>
      <c r="Z5" s="183" t="s">
        <v>21</v>
      </c>
      <c r="AA5" s="184"/>
      <c r="AB5" s="185"/>
      <c r="AC5" s="186"/>
      <c r="AD5" s="177"/>
    </row>
    <row r="6" s="1" customFormat="1" ht="30" customHeight="1" spans="1:30">
      <c r="A6" s="20" t="s">
        <v>22</v>
      </c>
      <c r="B6" s="21">
        <v>0</v>
      </c>
      <c r="C6" s="22"/>
      <c r="D6" s="23">
        <v>150</v>
      </c>
      <c r="E6" s="23">
        <v>154</v>
      </c>
      <c r="F6" s="21">
        <v>120</v>
      </c>
      <c r="G6" s="21"/>
      <c r="H6" s="21">
        <f>SUM(B6:F6)</f>
        <v>424</v>
      </c>
      <c r="I6" s="95">
        <f>H6*0.03</f>
        <v>12.72</v>
      </c>
      <c r="J6" s="95"/>
      <c r="K6" s="95"/>
      <c r="L6" s="95"/>
      <c r="M6" s="20">
        <f>H6*0.05</f>
        <v>21.2</v>
      </c>
      <c r="N6" s="20"/>
      <c r="O6" s="20"/>
      <c r="P6" s="20"/>
      <c r="Q6" s="141">
        <f>H6*0.25</f>
        <v>106</v>
      </c>
      <c r="R6" s="141"/>
      <c r="S6" s="141"/>
      <c r="T6" s="141"/>
      <c r="U6" s="20">
        <f>H6*0.02</f>
        <v>8.48</v>
      </c>
      <c r="V6" s="20"/>
      <c r="W6" s="20"/>
      <c r="X6" s="20"/>
      <c r="Y6" s="187">
        <f>H6*0.08</f>
        <v>33.92</v>
      </c>
      <c r="Z6" s="188"/>
      <c r="AA6" s="187"/>
      <c r="AB6" s="189"/>
      <c r="AC6" s="190"/>
      <c r="AD6" s="191"/>
    </row>
    <row r="7" customHeight="1" spans="1:30">
      <c r="A7" s="24" t="s">
        <v>23</v>
      </c>
      <c r="B7" s="24"/>
      <c r="C7" s="25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</row>
    <row r="8" customHeight="1" spans="1:30">
      <c r="A8" s="24"/>
      <c r="B8" s="24"/>
      <c r="C8" s="25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</row>
    <row r="9" ht="27.75" customHeight="1" spans="1:30">
      <c r="A9" s="26" t="s">
        <v>24</v>
      </c>
      <c r="B9" s="26"/>
      <c r="C9" s="27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</row>
    <row r="10" spans="1:29">
      <c r="A10" s="28"/>
      <c r="B10" s="28"/>
      <c r="C10" s="29"/>
      <c r="D10" s="28"/>
      <c r="E10" s="28"/>
      <c r="F10" s="28"/>
      <c r="G10" s="28"/>
      <c r="H10" s="28"/>
      <c r="I10" s="96"/>
      <c r="J10" s="28"/>
      <c r="K10" s="28"/>
      <c r="L10" s="28"/>
      <c r="M10" s="28"/>
      <c r="N10" s="28"/>
      <c r="O10" s="28"/>
      <c r="Q10" s="2"/>
      <c r="R10" s="2"/>
      <c r="AC10" s="192"/>
    </row>
    <row r="11" ht="15" spans="1:29">
      <c r="A11" s="28"/>
      <c r="B11" s="28"/>
      <c r="C11" s="29"/>
      <c r="D11" s="28"/>
      <c r="E11" s="28"/>
      <c r="F11" s="28"/>
      <c r="G11" s="28"/>
      <c r="H11" s="28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192"/>
    </row>
    <row r="12" ht="15" spans="1:29">
      <c r="A12" s="28"/>
      <c r="B12" s="30" t="s">
        <v>1</v>
      </c>
      <c r="C12" s="31"/>
      <c r="D12" s="32" t="s">
        <v>2</v>
      </c>
      <c r="E12" s="33"/>
      <c r="F12" s="34"/>
      <c r="G12" s="35"/>
      <c r="H12" s="36" t="s">
        <v>3</v>
      </c>
      <c r="I12" s="36"/>
      <c r="J12" s="36"/>
      <c r="K12" s="36"/>
      <c r="L12" s="98" t="s">
        <v>4</v>
      </c>
      <c r="M12" s="98"/>
      <c r="N12" s="98"/>
      <c r="O12" s="99"/>
      <c r="P12" s="100" t="s">
        <v>5</v>
      </c>
      <c r="Q12" s="142"/>
      <c r="R12" s="142"/>
      <c r="S12" s="143"/>
      <c r="T12" s="144"/>
      <c r="U12" s="145" t="s">
        <v>6</v>
      </c>
      <c r="V12" s="146"/>
      <c r="W12" s="146"/>
      <c r="X12" s="147"/>
      <c r="Y12" s="193" t="s">
        <v>25</v>
      </c>
      <c r="Z12" s="194" t="s">
        <v>8</v>
      </c>
      <c r="AC12" s="192"/>
    </row>
    <row r="13" spans="2:29">
      <c r="B13" s="37" t="s">
        <v>9</v>
      </c>
      <c r="C13" s="38"/>
      <c r="D13" s="39">
        <v>0.03</v>
      </c>
      <c r="E13" s="40"/>
      <c r="F13" s="41" t="s">
        <v>10</v>
      </c>
      <c r="G13" s="42"/>
      <c r="H13" s="43">
        <v>0.05</v>
      </c>
      <c r="I13" s="101"/>
      <c r="J13" s="102" t="s">
        <v>10</v>
      </c>
      <c r="K13" s="103"/>
      <c r="L13" s="104">
        <v>0.25</v>
      </c>
      <c r="M13" s="105"/>
      <c r="N13" s="106" t="s">
        <v>10</v>
      </c>
      <c r="O13" s="107"/>
      <c r="P13" s="43">
        <v>0.02</v>
      </c>
      <c r="Q13" s="101"/>
      <c r="R13" s="102" t="s">
        <v>10</v>
      </c>
      <c r="S13" s="148" t="s">
        <v>11</v>
      </c>
      <c r="T13" s="149"/>
      <c r="U13" s="150">
        <v>0.08</v>
      </c>
      <c r="V13" s="151"/>
      <c r="W13" s="152" t="s">
        <v>10</v>
      </c>
      <c r="X13" s="153" t="s">
        <v>12</v>
      </c>
      <c r="Y13" s="195"/>
      <c r="Z13" s="196"/>
      <c r="AC13" s="192"/>
    </row>
    <row r="14" spans="2:26">
      <c r="B14" s="44" t="s">
        <v>26</v>
      </c>
      <c r="C14" s="45"/>
      <c r="D14" s="46"/>
      <c r="E14" s="47"/>
      <c r="F14" s="48"/>
      <c r="G14" s="49"/>
      <c r="H14" s="50"/>
      <c r="I14" s="108"/>
      <c r="J14" s="109"/>
      <c r="K14" s="110"/>
      <c r="L14" s="111"/>
      <c r="M14" s="112"/>
      <c r="N14" s="113"/>
      <c r="O14" s="114"/>
      <c r="P14" s="50"/>
      <c r="Q14" s="108"/>
      <c r="R14" s="109"/>
      <c r="S14" s="154"/>
      <c r="T14" s="155"/>
      <c r="U14" s="156"/>
      <c r="V14" s="157"/>
      <c r="W14" s="158"/>
      <c r="X14" s="159"/>
      <c r="Y14" s="197"/>
      <c r="Z14" s="196"/>
    </row>
    <row r="15" ht="45.75" spans="1:26">
      <c r="A15" s="2" t="s">
        <v>27</v>
      </c>
      <c r="B15" s="51"/>
      <c r="C15" s="52"/>
      <c r="D15" s="53" t="s">
        <v>20</v>
      </c>
      <c r="E15" s="54" t="s">
        <v>28</v>
      </c>
      <c r="F15" s="55"/>
      <c r="G15" s="56"/>
      <c r="H15" s="20" t="s">
        <v>20</v>
      </c>
      <c r="I15" s="58" t="s">
        <v>28</v>
      </c>
      <c r="J15" s="115"/>
      <c r="K15" s="116"/>
      <c r="L15" s="117" t="s">
        <v>20</v>
      </c>
      <c r="M15" s="118" t="s">
        <v>28</v>
      </c>
      <c r="N15" s="119"/>
      <c r="O15" s="120"/>
      <c r="P15" s="20" t="s">
        <v>20</v>
      </c>
      <c r="Q15" s="58" t="s">
        <v>28</v>
      </c>
      <c r="R15" s="115"/>
      <c r="S15" s="160"/>
      <c r="T15" s="161"/>
      <c r="U15" s="162" t="s">
        <v>20</v>
      </c>
      <c r="V15" s="163" t="s">
        <v>28</v>
      </c>
      <c r="W15" s="164"/>
      <c r="X15" s="165"/>
      <c r="Y15" s="198"/>
      <c r="Z15" s="196"/>
    </row>
    <row r="16" spans="1:26">
      <c r="A16" s="57">
        <v>36</v>
      </c>
      <c r="B16" s="58" t="s">
        <v>29</v>
      </c>
      <c r="C16" s="59">
        <f>$A16*0.03</f>
        <v>1.08</v>
      </c>
      <c r="D16" s="54">
        <v>1</v>
      </c>
      <c r="E16" s="54"/>
      <c r="F16" s="54"/>
      <c r="G16" s="59">
        <f>$A16*0.05</f>
        <v>1.8</v>
      </c>
      <c r="H16" s="58">
        <v>2</v>
      </c>
      <c r="I16" s="58"/>
      <c r="J16" s="58"/>
      <c r="K16" s="59">
        <f>$A16*0.25</f>
        <v>9</v>
      </c>
      <c r="L16" s="118">
        <v>9</v>
      </c>
      <c r="M16" s="118"/>
      <c r="N16" s="118"/>
      <c r="O16" s="59">
        <f>$A16*0.02</f>
        <v>0.72</v>
      </c>
      <c r="P16" s="58">
        <v>1</v>
      </c>
      <c r="Q16" s="60" t="s">
        <v>30</v>
      </c>
      <c r="R16" s="60"/>
      <c r="S16" s="58"/>
      <c r="T16" s="59">
        <f>$A16*0.08</f>
        <v>2.88</v>
      </c>
      <c r="U16" s="163">
        <v>2</v>
      </c>
      <c r="V16" s="163"/>
      <c r="W16" s="163"/>
      <c r="X16" s="163"/>
      <c r="Y16" s="199"/>
      <c r="Z16" s="58"/>
    </row>
    <row r="17" spans="1:26">
      <c r="A17" s="57">
        <v>39</v>
      </c>
      <c r="B17" s="58" t="s">
        <v>31</v>
      </c>
      <c r="C17" s="59">
        <f t="shared" ref="C17:C24" si="0">$A17*0.03</f>
        <v>1.17</v>
      </c>
      <c r="D17" s="54">
        <v>1</v>
      </c>
      <c r="E17" s="54"/>
      <c r="F17" s="54"/>
      <c r="G17" s="59">
        <f t="shared" ref="G17:G26" si="1">$A17*0.05</f>
        <v>1.95</v>
      </c>
      <c r="H17" s="60">
        <v>2</v>
      </c>
      <c r="I17" s="60"/>
      <c r="J17" s="58"/>
      <c r="K17" s="59">
        <f t="shared" ref="K17:K27" si="2">$A17*0.25</f>
        <v>9.75</v>
      </c>
      <c r="L17" s="118">
        <v>9</v>
      </c>
      <c r="M17" s="118"/>
      <c r="N17" s="118"/>
      <c r="O17" s="59">
        <f t="shared" ref="O17:O27" si="3">$A17*0.02</f>
        <v>0.78</v>
      </c>
      <c r="P17" s="58">
        <v>1</v>
      </c>
      <c r="Q17" s="60" t="s">
        <v>30</v>
      </c>
      <c r="R17" s="61"/>
      <c r="S17" s="58"/>
      <c r="T17" s="59">
        <f t="shared" ref="T17:T24" si="4">$A17*0.08</f>
        <v>3.12</v>
      </c>
      <c r="U17" s="163">
        <v>3</v>
      </c>
      <c r="V17" s="163"/>
      <c r="W17" s="163"/>
      <c r="X17" s="163"/>
      <c r="Y17" s="199"/>
      <c r="Z17" s="58"/>
    </row>
    <row r="18" spans="1:26">
      <c r="A18" s="57">
        <v>40</v>
      </c>
      <c r="B18" s="58" t="s">
        <v>32</v>
      </c>
      <c r="C18" s="59">
        <f t="shared" si="0"/>
        <v>1.2</v>
      </c>
      <c r="D18" s="60">
        <v>1</v>
      </c>
      <c r="E18" s="60"/>
      <c r="F18" s="54"/>
      <c r="G18" s="59">
        <f t="shared" si="1"/>
        <v>2</v>
      </c>
      <c r="H18" s="61">
        <v>2</v>
      </c>
      <c r="I18" s="61"/>
      <c r="J18" s="58"/>
      <c r="K18" s="59">
        <f t="shared" si="2"/>
        <v>10</v>
      </c>
      <c r="L18" s="118">
        <v>10</v>
      </c>
      <c r="M18" s="118"/>
      <c r="N18" s="118"/>
      <c r="O18" s="59">
        <f t="shared" si="3"/>
        <v>0.8</v>
      </c>
      <c r="P18" s="58">
        <v>1</v>
      </c>
      <c r="Q18" s="60" t="s">
        <v>30</v>
      </c>
      <c r="R18" s="58"/>
      <c r="S18" s="58"/>
      <c r="T18" s="59">
        <f t="shared" si="4"/>
        <v>3.2</v>
      </c>
      <c r="U18" s="163">
        <v>3</v>
      </c>
      <c r="V18" s="163"/>
      <c r="W18" s="163"/>
      <c r="X18" s="163"/>
      <c r="Y18" s="199"/>
      <c r="Z18" s="58"/>
    </row>
    <row r="19" spans="1:26">
      <c r="A19" s="57">
        <v>35</v>
      </c>
      <c r="B19" s="58" t="s">
        <v>33</v>
      </c>
      <c r="C19" s="59">
        <f t="shared" si="0"/>
        <v>1.05</v>
      </c>
      <c r="D19" s="61">
        <v>1</v>
      </c>
      <c r="E19" s="61"/>
      <c r="F19" s="62"/>
      <c r="G19" s="59">
        <f t="shared" si="1"/>
        <v>1.75</v>
      </c>
      <c r="H19" s="63">
        <v>1</v>
      </c>
      <c r="I19" s="63"/>
      <c r="J19" s="63"/>
      <c r="K19" s="59">
        <f t="shared" si="2"/>
        <v>8.75</v>
      </c>
      <c r="L19" s="121">
        <v>9</v>
      </c>
      <c r="M19" s="121"/>
      <c r="N19" s="121"/>
      <c r="O19" s="59">
        <f t="shared" si="3"/>
        <v>0.7</v>
      </c>
      <c r="P19" s="63">
        <v>1</v>
      </c>
      <c r="Q19" s="60" t="s">
        <v>30</v>
      </c>
      <c r="R19" s="63"/>
      <c r="S19" s="63"/>
      <c r="T19" s="59">
        <f t="shared" si="4"/>
        <v>2.8</v>
      </c>
      <c r="U19" s="166">
        <v>2</v>
      </c>
      <c r="V19" s="166"/>
      <c r="W19" s="166"/>
      <c r="X19" s="166"/>
      <c r="Y19" s="199"/>
      <c r="Z19" s="63"/>
    </row>
    <row r="20" ht="28.5" spans="1:26">
      <c r="A20" s="2">
        <v>76</v>
      </c>
      <c r="B20" s="58" t="s">
        <v>34</v>
      </c>
      <c r="C20" s="59">
        <f t="shared" si="0"/>
        <v>2.28</v>
      </c>
      <c r="D20" s="62">
        <v>3</v>
      </c>
      <c r="E20" s="62"/>
      <c r="F20" s="62"/>
      <c r="G20" s="59">
        <f t="shared" si="1"/>
        <v>3.8</v>
      </c>
      <c r="H20" s="63">
        <v>4</v>
      </c>
      <c r="I20" s="63"/>
      <c r="J20" s="63"/>
      <c r="K20" s="59">
        <f t="shared" si="2"/>
        <v>19</v>
      </c>
      <c r="L20" s="121">
        <v>19</v>
      </c>
      <c r="M20" s="121"/>
      <c r="N20" s="121"/>
      <c r="O20" s="59">
        <f t="shared" si="3"/>
        <v>1.52</v>
      </c>
      <c r="P20" s="63">
        <v>1</v>
      </c>
      <c r="Q20" s="60" t="s">
        <v>30</v>
      </c>
      <c r="R20" s="63"/>
      <c r="S20" s="63"/>
      <c r="T20" s="59">
        <f t="shared" si="4"/>
        <v>6.08</v>
      </c>
      <c r="U20" s="166">
        <v>6</v>
      </c>
      <c r="V20" s="166"/>
      <c r="W20" s="166"/>
      <c r="X20" s="166"/>
      <c r="Y20" s="199"/>
      <c r="Z20" s="63"/>
    </row>
    <row r="21" spans="1:26">
      <c r="A21" s="57">
        <v>39</v>
      </c>
      <c r="B21" s="58" t="s">
        <v>35</v>
      </c>
      <c r="C21" s="59">
        <f t="shared" si="0"/>
        <v>1.17</v>
      </c>
      <c r="D21" s="54">
        <v>1</v>
      </c>
      <c r="E21" s="54"/>
      <c r="F21" s="54"/>
      <c r="G21" s="59">
        <f t="shared" si="1"/>
        <v>1.95</v>
      </c>
      <c r="H21" s="58">
        <v>2</v>
      </c>
      <c r="I21" s="58"/>
      <c r="J21" s="58"/>
      <c r="K21" s="59">
        <f t="shared" si="2"/>
        <v>9.75</v>
      </c>
      <c r="L21" s="118">
        <v>10</v>
      </c>
      <c r="M21" s="118"/>
      <c r="N21" s="118"/>
      <c r="O21" s="59">
        <f t="shared" si="3"/>
        <v>0.78</v>
      </c>
      <c r="P21" s="58">
        <v>1</v>
      </c>
      <c r="Q21" s="60" t="s">
        <v>30</v>
      </c>
      <c r="R21" s="58"/>
      <c r="S21" s="58"/>
      <c r="T21" s="59">
        <f t="shared" si="4"/>
        <v>3.12</v>
      </c>
      <c r="U21" s="163">
        <v>3</v>
      </c>
      <c r="V21" s="163"/>
      <c r="W21" s="163"/>
      <c r="X21" s="163"/>
      <c r="Y21" s="199"/>
      <c r="Z21" s="58"/>
    </row>
    <row r="22" spans="1:26">
      <c r="A22" s="57">
        <v>39</v>
      </c>
      <c r="B22" s="58" t="s">
        <v>36</v>
      </c>
      <c r="C22" s="59">
        <f t="shared" si="0"/>
        <v>1.17</v>
      </c>
      <c r="D22" s="60">
        <v>1</v>
      </c>
      <c r="E22" s="60"/>
      <c r="F22" s="60"/>
      <c r="G22" s="59">
        <f t="shared" si="1"/>
        <v>1.95</v>
      </c>
      <c r="H22" s="58">
        <v>2</v>
      </c>
      <c r="I22" s="58"/>
      <c r="J22" s="58"/>
      <c r="K22" s="59">
        <f t="shared" si="2"/>
        <v>9.75</v>
      </c>
      <c r="L22" s="118">
        <v>10</v>
      </c>
      <c r="M22" s="118"/>
      <c r="N22" s="118"/>
      <c r="O22" s="59">
        <f t="shared" si="3"/>
        <v>0.78</v>
      </c>
      <c r="P22" s="58">
        <v>1</v>
      </c>
      <c r="Q22" s="60" t="s">
        <v>30</v>
      </c>
      <c r="R22" s="58"/>
      <c r="S22" s="58"/>
      <c r="T22" s="59">
        <f t="shared" si="4"/>
        <v>3.12</v>
      </c>
      <c r="U22" s="163">
        <v>3</v>
      </c>
      <c r="V22" s="163"/>
      <c r="W22" s="163"/>
      <c r="X22" s="163"/>
      <c r="Y22" s="199"/>
      <c r="Z22" s="58"/>
    </row>
    <row r="23" spans="1:26">
      <c r="A23" s="2">
        <v>40</v>
      </c>
      <c r="B23" s="58" t="s">
        <v>37</v>
      </c>
      <c r="C23" s="59">
        <f t="shared" si="0"/>
        <v>1.2</v>
      </c>
      <c r="D23" s="61">
        <v>1</v>
      </c>
      <c r="E23" s="61"/>
      <c r="F23" s="61"/>
      <c r="G23" s="59">
        <f t="shared" si="1"/>
        <v>2</v>
      </c>
      <c r="H23" s="63">
        <v>2</v>
      </c>
      <c r="I23" s="63"/>
      <c r="J23" s="63"/>
      <c r="K23" s="59">
        <f t="shared" si="2"/>
        <v>10</v>
      </c>
      <c r="L23" s="121">
        <v>10</v>
      </c>
      <c r="M23" s="121"/>
      <c r="N23" s="121"/>
      <c r="O23" s="59">
        <f t="shared" si="3"/>
        <v>0.8</v>
      </c>
      <c r="P23" s="63">
        <v>1</v>
      </c>
      <c r="Q23" s="60" t="s">
        <v>30</v>
      </c>
      <c r="R23" s="63"/>
      <c r="S23" s="63"/>
      <c r="T23" s="59">
        <f t="shared" si="4"/>
        <v>3.2</v>
      </c>
      <c r="U23" s="166">
        <v>3</v>
      </c>
      <c r="V23" s="166"/>
      <c r="W23" s="166"/>
      <c r="X23" s="166"/>
      <c r="Y23" s="199"/>
      <c r="Z23" s="63"/>
    </row>
    <row r="24" ht="28.5" spans="1:26">
      <c r="A24" s="2">
        <v>80</v>
      </c>
      <c r="B24" s="63" t="s">
        <v>38</v>
      </c>
      <c r="C24" s="59">
        <f t="shared" si="0"/>
        <v>2.4</v>
      </c>
      <c r="D24" s="60">
        <v>3</v>
      </c>
      <c r="E24" s="60"/>
      <c r="F24" s="62"/>
      <c r="G24" s="59">
        <f t="shared" si="1"/>
        <v>4</v>
      </c>
      <c r="H24" s="63">
        <v>4</v>
      </c>
      <c r="I24" s="63"/>
      <c r="J24" s="63"/>
      <c r="K24" s="59">
        <f>$A24*0.25</f>
        <v>20</v>
      </c>
      <c r="L24" s="121">
        <v>20</v>
      </c>
      <c r="M24" s="121"/>
      <c r="N24" s="121"/>
      <c r="O24" s="59">
        <f t="shared" si="3"/>
        <v>1.6</v>
      </c>
      <c r="P24" s="63">
        <v>1</v>
      </c>
      <c r="Q24" s="60" t="s">
        <v>30</v>
      </c>
      <c r="R24" s="63"/>
      <c r="S24" s="63"/>
      <c r="T24" s="59">
        <f t="shared" si="4"/>
        <v>6.4</v>
      </c>
      <c r="U24" s="166">
        <v>6</v>
      </c>
      <c r="V24" s="166"/>
      <c r="W24" s="166"/>
      <c r="X24" s="166"/>
      <c r="Y24" s="199"/>
      <c r="Z24" s="63"/>
    </row>
    <row r="25" ht="28.5" spans="2:26">
      <c r="B25" s="63" t="s">
        <v>39</v>
      </c>
      <c r="C25" s="64"/>
      <c r="D25" s="61"/>
      <c r="E25" s="61"/>
      <c r="F25" s="62"/>
      <c r="G25" s="59"/>
      <c r="H25" s="63"/>
      <c r="I25" s="63"/>
      <c r="J25" s="63"/>
      <c r="K25" s="59"/>
      <c r="L25" s="121">
        <v>0</v>
      </c>
      <c r="M25" s="121"/>
      <c r="N25" s="121"/>
      <c r="O25" s="59"/>
      <c r="P25" s="63">
        <v>1</v>
      </c>
      <c r="Q25" s="60" t="s">
        <v>30</v>
      </c>
      <c r="R25" s="63"/>
      <c r="S25" s="63"/>
      <c r="T25" s="63"/>
      <c r="U25" s="166">
        <v>3</v>
      </c>
      <c r="V25" s="166"/>
      <c r="W25" s="166"/>
      <c r="X25" s="166"/>
      <c r="Y25" s="199"/>
      <c r="Z25" s="63"/>
    </row>
    <row r="26" ht="42.75" spans="2:26">
      <c r="B26" s="62" t="s">
        <v>40</v>
      </c>
      <c r="C26" s="65"/>
      <c r="D26" s="62">
        <f>SUM(D16:D25)</f>
        <v>13</v>
      </c>
      <c r="E26" s="62"/>
      <c r="F26" s="62"/>
      <c r="G26" s="59"/>
      <c r="H26" s="62">
        <f>SUM(H16:H25)</f>
        <v>21</v>
      </c>
      <c r="I26" s="62"/>
      <c r="J26" s="62"/>
      <c r="K26" s="59"/>
      <c r="L26" s="62">
        <f>SUM(L16:L25)</f>
        <v>106</v>
      </c>
      <c r="M26" s="62"/>
      <c r="N26" s="62"/>
      <c r="O26" s="59"/>
      <c r="P26" s="62">
        <f>SUM(P16:P25)</f>
        <v>10</v>
      </c>
      <c r="Q26" s="62" t="s">
        <v>41</v>
      </c>
      <c r="R26" s="62"/>
      <c r="S26" s="62"/>
      <c r="T26" s="62"/>
      <c r="U26" s="62">
        <f>SUM(U16:U25)</f>
        <v>34</v>
      </c>
      <c r="V26" s="62"/>
      <c r="W26" s="62"/>
      <c r="X26" s="62"/>
      <c r="Y26" s="62" t="s">
        <v>42</v>
      </c>
      <c r="Z26" s="62" t="s">
        <v>43</v>
      </c>
    </row>
    <row r="27" spans="4:21">
      <c r="D27" s="2">
        <v>13</v>
      </c>
      <c r="H27" s="2">
        <v>21</v>
      </c>
      <c r="K27" s="59"/>
      <c r="L27" s="5">
        <v>106</v>
      </c>
      <c r="O27" s="59"/>
      <c r="P27" s="2">
        <v>8</v>
      </c>
      <c r="U27" s="5">
        <v>34</v>
      </c>
    </row>
  </sheetData>
  <mergeCells count="47">
    <mergeCell ref="A1:AD1"/>
    <mergeCell ref="A2:H2"/>
    <mergeCell ref="I2:L2"/>
    <mergeCell ref="M2:P2"/>
    <mergeCell ref="Q2:S2"/>
    <mergeCell ref="U2:X2"/>
    <mergeCell ref="Y2:AB2"/>
    <mergeCell ref="A3:H3"/>
    <mergeCell ref="B4:H4"/>
    <mergeCell ref="A9:AD9"/>
    <mergeCell ref="B11:AB11"/>
    <mergeCell ref="D12:F12"/>
    <mergeCell ref="H12:J12"/>
    <mergeCell ref="L12:N12"/>
    <mergeCell ref="P12:S12"/>
    <mergeCell ref="U12:X12"/>
    <mergeCell ref="A4:A5"/>
    <mergeCell ref="B14:B15"/>
    <mergeCell ref="F13:F15"/>
    <mergeCell ref="J13:J15"/>
    <mergeCell ref="L3:L5"/>
    <mergeCell ref="N13:N15"/>
    <mergeCell ref="P3:P5"/>
    <mergeCell ref="R13:R15"/>
    <mergeCell ref="S3:S5"/>
    <mergeCell ref="S13:S15"/>
    <mergeCell ref="W3:W5"/>
    <mergeCell ref="W13:W15"/>
    <mergeCell ref="X3:X5"/>
    <mergeCell ref="X13:X15"/>
    <mergeCell ref="Y12:Y15"/>
    <mergeCell ref="Z12:Z15"/>
    <mergeCell ref="AA3:AA5"/>
    <mergeCell ref="AB3:AB5"/>
    <mergeCell ref="AC2:AC5"/>
    <mergeCell ref="AD2:AD5"/>
    <mergeCell ref="I3:J4"/>
    <mergeCell ref="M3:N4"/>
    <mergeCell ref="Q3:R4"/>
    <mergeCell ref="U3:V4"/>
    <mergeCell ref="Y3:Z4"/>
    <mergeCell ref="D13:E14"/>
    <mergeCell ref="H13:I14"/>
    <mergeCell ref="L13:M14"/>
    <mergeCell ref="P13:Q14"/>
    <mergeCell ref="U13:V14"/>
    <mergeCell ref="A7:AD8"/>
  </mergeCells>
  <printOptions horizontalCentered="1"/>
  <pageMargins left="0.31496062992126" right="0.31496062992126" top="0.43" bottom="0.590551181102362" header="0.36" footer="0.511811023622047"/>
  <pageSetup paperSize="8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张宁一</cp:lastModifiedBy>
  <dcterms:created xsi:type="dcterms:W3CDTF">2013-10-31T01:17:36Z</dcterms:created>
  <cp:lastPrinted>2023-10-13T03:24:07Z</cp:lastPrinted>
  <dcterms:modified xsi:type="dcterms:W3CDTF">2023-10-14T07:16:14Z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2052-12.1.0.15398</vt:lpwstr>
  </property>
  <property fmtid="{D5CDD505-2E9C-101B-9397-08002B2CF9AE}" pid="3" name="ICV">
    <vt:lpwstr>37C4F4956479409EAE2FB1090B878B83_13</vt:lpwstr>
  </property>
</Properties>
</file>